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0920" activeTab="0"/>
  </bookViews>
  <sheets>
    <sheet name="2021" sheetId="1" r:id="rId1"/>
    <sheet name="Лист1" sheetId="2" r:id="rId2"/>
  </sheets>
  <definedNames>
    <definedName name="_xlnm.Print_Titles" localSheetId="0">'2021'!$5:$5</definedName>
  </definedNames>
  <calcPr fullCalcOnLoad="1"/>
</workbook>
</file>

<file path=xl/sharedStrings.xml><?xml version="1.0" encoding="utf-8"?>
<sst xmlns="http://schemas.openxmlformats.org/spreadsheetml/2006/main" count="102" uniqueCount="93">
  <si>
    <t>Остаток на начало года</t>
  </si>
  <si>
    <t>ДОХОДЫ с учетом остатков на начало года:</t>
  </si>
  <si>
    <t>ДОХОДЫ, всего:</t>
  </si>
  <si>
    <t>РАСХОДЫ, всего:</t>
  </si>
  <si>
    <t>Приложение к аналитической записке</t>
  </si>
  <si>
    <t>1.1</t>
  </si>
  <si>
    <t>1.2</t>
  </si>
  <si>
    <t>2</t>
  </si>
  <si>
    <t>2.1</t>
  </si>
  <si>
    <t>2.2</t>
  </si>
  <si>
    <t>2.3</t>
  </si>
  <si>
    <t>2.4</t>
  </si>
  <si>
    <t>Безвозмездные поступления</t>
  </si>
  <si>
    <t>Межбюджетные трансферты, в том числе:</t>
  </si>
  <si>
    <t>Налоговые и неналоговые доходы</t>
  </si>
  <si>
    <t>1</t>
  </si>
  <si>
    <t>I</t>
  </si>
  <si>
    <t>II</t>
  </si>
  <si>
    <t>2.1.1</t>
  </si>
  <si>
    <t>2.1.2</t>
  </si>
  <si>
    <t>Выполнение функций аппаратами государственных внебюджетных фондов РФ, в том числе:</t>
  </si>
  <si>
    <t>Доходы от оказания платных услуг (работ) и компенсации затрат государства (в т.ч. средства по результатам проведенных экспертиз)</t>
  </si>
  <si>
    <t>тыс. руб.</t>
  </si>
  <si>
    <t>1.2.1</t>
  </si>
  <si>
    <t>1.2.2</t>
  </si>
  <si>
    <t>1.2.3</t>
  </si>
  <si>
    <t>Анализ изменений, вносимых в бюджет Территориального фонда обязательного медицинского страхования 
Удмуртской Республики в 2020 году</t>
  </si>
  <si>
    <t>2.5</t>
  </si>
  <si>
    <t>2.6</t>
  </si>
  <si>
    <t>2.1.3</t>
  </si>
  <si>
    <t>2.1.4</t>
  </si>
  <si>
    <t xml:space="preserve"> - </t>
  </si>
  <si>
    <t>Штрафы, санкции, возмещение ущерба, в т.ч.:</t>
  </si>
  <si>
    <t>ДОХОДЫ</t>
  </si>
  <si>
    <t>БЮДЖЕТА ТЕРРИТОРИАЛЬНОГО ФОНДА ОБЯЗАТЕЛЬНОГО МЕДИЦИНСКОГО</t>
  </si>
  <si>
    <t>СТРАХОВАНИЯ УДМУРТСКОЙ РЕСПУБЛИКИ НА ПЛАНОВЫЙ</t>
  </si>
  <si>
    <t>ПЕРИОД 2022 И 2023 ГОДОВ</t>
  </si>
  <si>
    <t>Код бюджетной классификации Российской Федерации</t>
  </si>
  <si>
    <t>Наименование дохода</t>
  </si>
  <si>
    <t>Сумма, тыс. руб.</t>
  </si>
  <si>
    <t>2022 год</t>
  </si>
  <si>
    <t>2023 год</t>
  </si>
  <si>
    <t>1 00 00000 00 0000 000</t>
  </si>
  <si>
    <t>1 16 00000 00 0000 000</t>
  </si>
  <si>
    <t>Штрафы, санкции, возмещение ущерба</t>
  </si>
  <si>
    <t>1 16 07090 09 0000 140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</si>
  <si>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</si>
  <si>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</si>
  <si>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</si>
  <si>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</si>
  <si>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2 02 50000 00 0000 150</t>
  </si>
  <si>
    <t>Межбюджетные трансферты, передаваемые бюджетам государственных внебюджетных фондов</t>
  </si>
  <si>
    <t>2 02 55093 09 0000 150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</si>
  <si>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</si>
  <si>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2 02 59999 00 0000 150</t>
  </si>
  <si>
    <t>Прочие межбюджетные трансферты, передаваемые бюджетам государственных внебюджетных фондов</t>
  </si>
  <si>
    <t>2 02 59999 09 0000 150</t>
  </si>
  <si>
    <t>Прочие межбюджетные трансферты, передаваемые бюджетам территориальных фондов обязательного медицинского страхования</t>
  </si>
  <si>
    <t>ВСЕГО ДОХОДОВ</t>
  </si>
  <si>
    <t>Изменения (внесенные законопроектом № 3888-6зп от 01.06.2021)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</si>
  <si>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</si>
  <si>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Возврат остатков субсидий, субвенций и иных межбюджетных трансфертов, имеющих целевое назначение, прошлых лет из бюджетов ТФОМС:</t>
  </si>
  <si>
    <t xml:space="preserve">на финансовое обеспечение организации обязательного медицинского страхования </t>
  </si>
  <si>
    <t xml:space="preserve"> на осуществление единовременных выплат медицинским работникам </t>
  </si>
  <si>
    <t xml:space="preserve"> на финансовое обеспечение формирования нормированного страхового запаса </t>
  </si>
  <si>
    <t xml:space="preserve">на финансовое обеспечение осуществления денежных выплат стимулирующего характера медицинским работникам за выявление онкологических заболеваний </t>
  </si>
  <si>
    <t xml:space="preserve">имеющих целевое назначение </t>
  </si>
  <si>
    <t>2.3.1</t>
  </si>
  <si>
    <t>2.3.2</t>
  </si>
  <si>
    <t>2.3.3</t>
  </si>
  <si>
    <t>2.3.4</t>
  </si>
  <si>
    <t>2.3.5</t>
  </si>
  <si>
    <t>2.1.5</t>
  </si>
  <si>
    <t>межбюджетные трансферты на финансовое обеспечение формирования нормированного страхового запаса ТФОМС</t>
  </si>
  <si>
    <t>межбюджетные трансферты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</t>
  </si>
  <si>
    <t>Расходы ТФОМС УР:</t>
  </si>
  <si>
    <t>финансовое обеспечение организации ОМС на территории Удмуртской Республики, осуществляемое за счёт иных источников</t>
  </si>
  <si>
    <t>финансовое обеспечение мероприятий, осуществляемых за счет средств нормированного страхового запаса ТФОМС УР</t>
  </si>
  <si>
    <t>финансовое обеспечение организации ОМС на территориях субъектов Российской Федерации, осуществляемое за счет трансфертов из бюджета Федерального фонда ОМС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</si>
  <si>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</si>
  <si>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организации ОМС на территории Удмуртской Республики, осуществляемое за счет иных источников</t>
  </si>
  <si>
    <t>доходы от денежных взысканий (штрафов), поступающие в счёт погашения задолженности, образовавшейся до 1 января 2020 года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</si>
  <si>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ТФОМС</t>
  </si>
  <si>
    <r>
      <t xml:space="preserve">платежи по искам, предъявленным территориальным фондом </t>
    </r>
    <r>
      <rPr>
        <i/>
        <sz val="12"/>
        <color indexed="8"/>
        <rFont val="Times New Roman"/>
        <family val="1"/>
      </rPr>
      <t>ОМС, к лицам, ответственным за причинение вреда здоровью застрахованного лица, в целях возмещения расходов на оказание медицинской помощи</t>
    </r>
    <r>
      <rPr>
        <i/>
        <sz val="12"/>
        <rFont val="Times New Roman"/>
        <family val="1"/>
      </rPr>
      <t xml:space="preserve"> </t>
    </r>
  </si>
  <si>
    <r>
      <t>межбюджетные трансферты на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  </r>
  </si>
  <si>
    <t>прочие межбюджетные трансферты, передаваемые бюджетам государственных внебюджетных фондов</t>
  </si>
  <si>
    <t>финансовое обеспечение организации ОМС на территориях субъектов Российской Федерации, осуществляемое за счет трансфертов из бюджета Федерального фонда ОМС (выплаты персоналу, иные закупки, исполнение судебных актов, уплата налогов)</t>
  </si>
  <si>
    <t>финансовое обеспечение формирования нормированного страхового запаса ТФОМС</t>
  </si>
  <si>
    <t>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территориальной программы ОМС</t>
  </si>
  <si>
    <t>субвенция из Федерального фонда ОМС</t>
  </si>
  <si>
    <t>План на 2021 год (по закону от 25.12.2020
№ 88-РЗ )</t>
  </si>
  <si>
    <t>Темп роста, в %</t>
  </si>
  <si>
    <t xml:space="preserve">План на 2021 год с учётом внесенных изменений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</si>
</sst>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 ;\-#,##0\ "/>
    <numFmt numFmtId="175" formatCode="#,##0.00_ ;\-#,##0.00\ "/>
    <numFmt numFmtId="176" formatCode="0.0000"/>
    <numFmt numFmtId="177" formatCode="0.000"/>
    <numFmt numFmtId="178" formatCode="0.000%"/>
    <numFmt numFmtId="179" formatCode="0.00000"/>
    <numFmt numFmtId="180" formatCode="0.00000000"/>
    <numFmt numFmtId="181" formatCode="0.0000000"/>
    <numFmt numFmtId="182" formatCode="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_);_(* \(#,##0.00\);_(* &quot;-&quot;??_);_(@_)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6"/>
      <name val="Arial Cyr"/>
      <family val="0"/>
    </font>
    <font>
      <i/>
      <sz val="12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6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6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3"/>
    </xf>
    <xf numFmtId="0" fontId="9" fillId="0" borderId="10" xfId="0" applyFont="1" applyBorder="1" applyAlignment="1">
      <alignment horizontal="left" vertical="center" indent="3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73" fontId="60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73" fontId="3" fillId="6" borderId="14" xfId="0" applyNumberFormat="1" applyFont="1" applyFill="1" applyBorder="1" applyAlignment="1">
      <alignment horizontal="center" vertical="center" wrapText="1"/>
    </xf>
    <xf numFmtId="173" fontId="4" fillId="6" borderId="14" xfId="0" applyNumberFormat="1" applyFont="1" applyFill="1" applyBorder="1" applyAlignment="1">
      <alignment horizontal="center" vertical="center" wrapText="1"/>
    </xf>
    <xf numFmtId="173" fontId="61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173" fontId="61" fillId="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73" fontId="3" fillId="6" borderId="10" xfId="0" applyNumberFormat="1" applyFont="1" applyFill="1" applyBorder="1" applyAlignment="1">
      <alignment horizontal="center" vertical="center"/>
    </xf>
    <xf numFmtId="173" fontId="3" fillId="6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6" borderId="10" xfId="0" applyNumberFormat="1" applyFont="1" applyFill="1" applyBorder="1" applyAlignment="1">
      <alignment horizontal="center" vertical="center" wrapText="1"/>
    </xf>
    <xf numFmtId="173" fontId="62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173" fontId="1" fillId="6" borderId="10" xfId="0" applyNumberFormat="1" applyFont="1" applyFill="1" applyBorder="1" applyAlignment="1">
      <alignment horizontal="center" vertical="center" wrapText="1"/>
    </xf>
    <xf numFmtId="173" fontId="62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left" vertical="top" wrapText="1" indent="3"/>
    </xf>
    <xf numFmtId="173" fontId="9" fillId="0" borderId="1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16" xfId="0" applyFont="1" applyBorder="1" applyAlignment="1">
      <alignment horizontal="left" vertical="center" wrapText="1" indent="1"/>
    </xf>
    <xf numFmtId="173" fontId="6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90" zoomScaleNormal="9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2" sqref="K12"/>
    </sheetView>
  </sheetViews>
  <sheetFormatPr defaultColWidth="9.00390625" defaultRowHeight="12.75"/>
  <cols>
    <col min="1" max="1" width="7.125" style="7" customWidth="1"/>
    <col min="2" max="2" width="62.25390625" style="0" customWidth="1"/>
    <col min="3" max="4" width="20.875" style="1" customWidth="1"/>
    <col min="5" max="5" width="23.875" style="1" customWidth="1"/>
    <col min="6" max="6" width="14.75390625" style="9" customWidth="1"/>
  </cols>
  <sheetData>
    <row r="1" spans="1:6" ht="18.75">
      <c r="A1" s="50"/>
      <c r="B1" s="51"/>
      <c r="C1" s="52"/>
      <c r="D1" s="82" t="s">
        <v>4</v>
      </c>
      <c r="E1" s="82"/>
      <c r="F1" s="82"/>
    </row>
    <row r="2" spans="1:6" ht="18.75">
      <c r="A2" s="50"/>
      <c r="B2" s="51"/>
      <c r="C2" s="52"/>
      <c r="D2" s="52"/>
      <c r="E2" s="52"/>
      <c r="F2" s="17"/>
    </row>
    <row r="3" spans="1:6" ht="18.75">
      <c r="A3" s="83" t="s">
        <v>26</v>
      </c>
      <c r="B3" s="83"/>
      <c r="C3" s="83"/>
      <c r="D3" s="83"/>
      <c r="E3" s="83"/>
      <c r="F3" s="83"/>
    </row>
    <row r="4" spans="1:6" ht="18.75">
      <c r="A4" s="50"/>
      <c r="B4" s="53"/>
      <c r="C4" s="52"/>
      <c r="D4" s="52"/>
      <c r="E4" s="52"/>
      <c r="F4" s="29" t="s">
        <v>22</v>
      </c>
    </row>
    <row r="5" spans="1:6" ht="106.5" customHeight="1">
      <c r="A5" s="55"/>
      <c r="B5" s="64"/>
      <c r="C5" s="65" t="s">
        <v>90</v>
      </c>
      <c r="D5" s="66" t="s">
        <v>59</v>
      </c>
      <c r="E5" s="65" t="s">
        <v>92</v>
      </c>
      <c r="F5" s="54" t="s">
        <v>91</v>
      </c>
    </row>
    <row r="6" spans="1:6" s="10" customFormat="1" ht="19.5">
      <c r="A6" s="55"/>
      <c r="B6" s="8" t="s">
        <v>1</v>
      </c>
      <c r="C6" s="20">
        <f>C8-C7</f>
        <v>22527713</v>
      </c>
      <c r="D6" s="21">
        <f>D7</f>
        <v>156802.70000000298</v>
      </c>
      <c r="E6" s="20">
        <f>E7+E8</f>
        <v>23479627.599999998</v>
      </c>
      <c r="F6" s="81">
        <f>E6/C6*100</f>
        <v>104.22552702087424</v>
      </c>
    </row>
    <row r="7" spans="1:6" ht="18.75">
      <c r="A7" s="55"/>
      <c r="B7" s="4" t="s">
        <v>0</v>
      </c>
      <c r="C7" s="23">
        <v>2000</v>
      </c>
      <c r="D7" s="24">
        <f>D29-D8</f>
        <v>156802.70000000298</v>
      </c>
      <c r="E7" s="23">
        <v>158802.7</v>
      </c>
      <c r="F7" s="22"/>
    </row>
    <row r="8" spans="1:6" s="28" customFormat="1" ht="20.25">
      <c r="A8" s="56" t="s">
        <v>16</v>
      </c>
      <c r="B8" s="57" t="s">
        <v>2</v>
      </c>
      <c r="C8" s="21">
        <f>C9+C15</f>
        <v>22529713</v>
      </c>
      <c r="D8" s="21">
        <f>E8-C8</f>
        <v>791111.8999999985</v>
      </c>
      <c r="E8" s="21">
        <v>23320824.9</v>
      </c>
      <c r="F8" s="58">
        <f>E8/C8*100</f>
        <v>103.51141579122644</v>
      </c>
    </row>
    <row r="9" spans="1:6" ht="18.75">
      <c r="A9" s="55" t="s">
        <v>15</v>
      </c>
      <c r="B9" s="11" t="s">
        <v>14</v>
      </c>
      <c r="C9" s="20">
        <v>80000</v>
      </c>
      <c r="D9" s="21">
        <f>E9-C9</f>
        <v>1297.300000000003</v>
      </c>
      <c r="E9" s="20">
        <v>81297.3</v>
      </c>
      <c r="F9" s="22">
        <f>E9/C9*100</f>
        <v>101.62162500000001</v>
      </c>
    </row>
    <row r="10" spans="1:6" s="10" customFormat="1" ht="56.25">
      <c r="A10" s="16" t="s">
        <v>5</v>
      </c>
      <c r="B10" s="15" t="s">
        <v>21</v>
      </c>
      <c r="C10" s="26"/>
      <c r="D10" s="27" t="s">
        <v>31</v>
      </c>
      <c r="E10" s="26">
        <v>79805.6</v>
      </c>
      <c r="F10" s="22"/>
    </row>
    <row r="11" spans="1:6" s="10" customFormat="1" ht="18.75">
      <c r="A11" s="16" t="s">
        <v>6</v>
      </c>
      <c r="B11" s="15" t="s">
        <v>32</v>
      </c>
      <c r="C11" s="26">
        <v>80000</v>
      </c>
      <c r="D11" s="27">
        <f>E11-C11</f>
        <v>-78508.3</v>
      </c>
      <c r="E11" s="26">
        <v>1491.7</v>
      </c>
      <c r="F11" s="22">
        <f aca="true" t="shared" si="0" ref="F11:F21">E11/C11*100</f>
        <v>1.864625</v>
      </c>
    </row>
    <row r="12" spans="1:6" s="70" customFormat="1" ht="72" customHeight="1">
      <c r="A12" s="30" t="s">
        <v>23</v>
      </c>
      <c r="B12" s="31" t="s">
        <v>82</v>
      </c>
      <c r="C12" s="67"/>
      <c r="D12" s="68">
        <f aca="true" t="shared" si="1" ref="D12:D39">E12-C12</f>
        <v>343.8</v>
      </c>
      <c r="E12" s="67">
        <v>343.8</v>
      </c>
      <c r="F12" s="69"/>
    </row>
    <row r="13" spans="1:6" s="70" customFormat="1" ht="75.75" customHeight="1">
      <c r="A13" s="30" t="s">
        <v>24</v>
      </c>
      <c r="B13" s="31" t="s">
        <v>83</v>
      </c>
      <c r="C13" s="71"/>
      <c r="D13" s="68">
        <f t="shared" si="1"/>
        <v>226.6</v>
      </c>
      <c r="E13" s="40">
        <v>226.6</v>
      </c>
      <c r="F13" s="69"/>
    </row>
    <row r="14" spans="1:6" s="70" customFormat="1" ht="61.5" customHeight="1">
      <c r="A14" s="30" t="s">
        <v>25</v>
      </c>
      <c r="B14" s="31" t="s">
        <v>81</v>
      </c>
      <c r="D14" s="68">
        <f t="shared" si="1"/>
        <v>921.3</v>
      </c>
      <c r="E14" s="40">
        <v>921.3</v>
      </c>
      <c r="F14" s="69"/>
    </row>
    <row r="15" spans="1:7" s="12" customFormat="1" ht="19.5">
      <c r="A15" s="55" t="s">
        <v>7</v>
      </c>
      <c r="B15" s="11" t="s">
        <v>12</v>
      </c>
      <c r="C15" s="20">
        <v>22449713</v>
      </c>
      <c r="D15" s="21">
        <f t="shared" si="1"/>
        <v>789814.6000000015</v>
      </c>
      <c r="E15" s="20">
        <v>23239527.6</v>
      </c>
      <c r="F15" s="48">
        <f t="shared" si="0"/>
        <v>103.51815009839993</v>
      </c>
      <c r="G15" s="13"/>
    </row>
    <row r="16" spans="1:7" s="12" customFormat="1" ht="18.75">
      <c r="A16" s="16" t="s">
        <v>8</v>
      </c>
      <c r="B16" s="18" t="s">
        <v>13</v>
      </c>
      <c r="C16" s="26">
        <v>22449713</v>
      </c>
      <c r="D16" s="27">
        <f t="shared" si="1"/>
        <v>897616.1000000015</v>
      </c>
      <c r="E16" s="26">
        <v>23347329.1</v>
      </c>
      <c r="F16" s="22">
        <f t="shared" si="0"/>
        <v>103.99834109237833</v>
      </c>
      <c r="G16" s="13"/>
    </row>
    <row r="17" spans="1:7" s="75" customFormat="1" ht="21" customHeight="1">
      <c r="A17" s="30" t="s">
        <v>18</v>
      </c>
      <c r="B17" s="32" t="s">
        <v>89</v>
      </c>
      <c r="C17" s="67">
        <v>21931713</v>
      </c>
      <c r="D17" s="72">
        <f t="shared" si="1"/>
        <v>0</v>
      </c>
      <c r="E17" s="67">
        <v>21931713</v>
      </c>
      <c r="F17" s="73">
        <f t="shared" si="0"/>
        <v>100</v>
      </c>
      <c r="G17" s="74"/>
    </row>
    <row r="18" spans="1:7" s="75" customFormat="1" ht="51" customHeight="1">
      <c r="A18" s="30" t="s">
        <v>19</v>
      </c>
      <c r="B18" s="76" t="s">
        <v>73</v>
      </c>
      <c r="C18" s="67"/>
      <c r="D18" s="68">
        <f t="shared" si="1"/>
        <v>304877.4</v>
      </c>
      <c r="E18" s="67">
        <v>304877.4</v>
      </c>
      <c r="F18" s="73"/>
      <c r="G18" s="74"/>
    </row>
    <row r="19" spans="1:7" s="75" customFormat="1" ht="105.75" customHeight="1">
      <c r="A19" s="30" t="s">
        <v>29</v>
      </c>
      <c r="B19" s="76" t="s">
        <v>84</v>
      </c>
      <c r="C19" s="67"/>
      <c r="D19" s="68">
        <f t="shared" si="1"/>
        <v>9816.7</v>
      </c>
      <c r="E19" s="67">
        <v>9816.7</v>
      </c>
      <c r="F19" s="73"/>
      <c r="G19" s="74"/>
    </row>
    <row r="20" spans="1:7" s="75" customFormat="1" ht="90" customHeight="1">
      <c r="A20" s="30" t="s">
        <v>30</v>
      </c>
      <c r="B20" s="76" t="s">
        <v>74</v>
      </c>
      <c r="C20" s="67"/>
      <c r="D20" s="68">
        <f t="shared" si="1"/>
        <v>582922</v>
      </c>
      <c r="E20" s="67">
        <v>582922</v>
      </c>
      <c r="F20" s="73"/>
      <c r="G20" s="74"/>
    </row>
    <row r="21" spans="1:7" s="12" customFormat="1" ht="31.5">
      <c r="A21" s="59" t="s">
        <v>72</v>
      </c>
      <c r="B21" s="76" t="s">
        <v>85</v>
      </c>
      <c r="C21" s="67">
        <v>518000</v>
      </c>
      <c r="D21" s="68">
        <f t="shared" si="1"/>
        <v>0</v>
      </c>
      <c r="E21" s="67">
        <v>518000</v>
      </c>
      <c r="F21" s="73">
        <f t="shared" si="0"/>
        <v>100</v>
      </c>
      <c r="G21" s="13"/>
    </row>
    <row r="22" spans="1:7" s="12" customFormat="1" ht="98.25" customHeight="1">
      <c r="A22" s="16" t="s">
        <v>9</v>
      </c>
      <c r="B22" s="15" t="s">
        <v>60</v>
      </c>
      <c r="C22" s="26"/>
      <c r="D22" s="27">
        <f t="shared" si="1"/>
        <v>363.6</v>
      </c>
      <c r="E22" s="26">
        <v>363.6</v>
      </c>
      <c r="F22" s="22"/>
      <c r="G22" s="13"/>
    </row>
    <row r="23" spans="1:7" s="12" customFormat="1" ht="64.5" customHeight="1">
      <c r="A23" s="16" t="s">
        <v>10</v>
      </c>
      <c r="B23" s="15" t="s">
        <v>61</v>
      </c>
      <c r="C23" s="26"/>
      <c r="D23" s="27">
        <f t="shared" si="1"/>
        <v>-108165.1</v>
      </c>
      <c r="E23" s="26">
        <v>-108165.1</v>
      </c>
      <c r="F23" s="22"/>
      <c r="G23" s="13"/>
    </row>
    <row r="24" spans="1:7" s="79" customFormat="1" ht="31.5">
      <c r="A24" s="30" t="s">
        <v>67</v>
      </c>
      <c r="B24" s="76" t="s">
        <v>62</v>
      </c>
      <c r="C24" s="77"/>
      <c r="D24" s="68">
        <f t="shared" si="1"/>
        <v>-2463.8</v>
      </c>
      <c r="E24" s="67">
        <v>-2463.8</v>
      </c>
      <c r="F24" s="73"/>
      <c r="G24" s="78"/>
    </row>
    <row r="25" spans="1:7" s="79" customFormat="1" ht="31.5">
      <c r="A25" s="30" t="s">
        <v>68</v>
      </c>
      <c r="B25" s="76" t="s">
        <v>63</v>
      </c>
      <c r="C25" s="77"/>
      <c r="D25" s="68">
        <f t="shared" si="1"/>
        <v>-218.1</v>
      </c>
      <c r="E25" s="67">
        <v>-218.1</v>
      </c>
      <c r="F25" s="73"/>
      <c r="G25" s="78"/>
    </row>
    <row r="26" spans="1:7" s="79" customFormat="1" ht="31.5">
      <c r="A26" s="30" t="s">
        <v>69</v>
      </c>
      <c r="B26" s="76" t="s">
        <v>64</v>
      </c>
      <c r="C26" s="77"/>
      <c r="D26" s="68">
        <f t="shared" si="1"/>
        <v>-100633.1</v>
      </c>
      <c r="E26" s="67">
        <v>-100633.1</v>
      </c>
      <c r="F26" s="73"/>
      <c r="G26" s="78"/>
    </row>
    <row r="27" spans="1:7" s="79" customFormat="1" ht="47.25">
      <c r="A27" s="30" t="s">
        <v>70</v>
      </c>
      <c r="B27" s="76" t="s">
        <v>65</v>
      </c>
      <c r="C27" s="77"/>
      <c r="D27" s="68">
        <f t="shared" si="1"/>
        <v>-4812</v>
      </c>
      <c r="E27" s="67">
        <v>-4812</v>
      </c>
      <c r="F27" s="73"/>
      <c r="G27" s="78"/>
    </row>
    <row r="28" spans="1:7" s="79" customFormat="1" ht="15.75">
      <c r="A28" s="30" t="s">
        <v>71</v>
      </c>
      <c r="B28" s="76" t="s">
        <v>66</v>
      </c>
      <c r="C28" s="77"/>
      <c r="D28" s="68">
        <f t="shared" si="1"/>
        <v>-38.1</v>
      </c>
      <c r="E28" s="67">
        <v>-38.1</v>
      </c>
      <c r="F28" s="73"/>
      <c r="G28" s="78"/>
    </row>
    <row r="29" spans="1:6" s="28" customFormat="1" ht="20.25">
      <c r="A29" s="56" t="s">
        <v>17</v>
      </c>
      <c r="B29" s="57" t="s">
        <v>3</v>
      </c>
      <c r="C29" s="61">
        <f>C30+C33</f>
        <v>22531713</v>
      </c>
      <c r="D29" s="21">
        <f t="shared" si="1"/>
        <v>947914.6000000015</v>
      </c>
      <c r="E29" s="62">
        <v>23479627.6</v>
      </c>
      <c r="F29" s="58">
        <f>E29/C29*100</f>
        <v>104.20702411751827</v>
      </c>
    </row>
    <row r="30" spans="1:6" ht="56.25">
      <c r="A30" s="55" t="s">
        <v>15</v>
      </c>
      <c r="B30" s="45" t="s">
        <v>20</v>
      </c>
      <c r="C30" s="19">
        <v>152311.2</v>
      </c>
      <c r="D30" s="46">
        <f t="shared" si="1"/>
        <v>0</v>
      </c>
      <c r="E30" s="19">
        <v>152311.2</v>
      </c>
      <c r="F30" s="48">
        <f>E30/C30*100</f>
        <v>100</v>
      </c>
    </row>
    <row r="31" spans="1:6" s="51" customFormat="1" ht="56.25">
      <c r="A31" s="41" t="s">
        <v>5</v>
      </c>
      <c r="B31" s="15" t="s">
        <v>80</v>
      </c>
      <c r="C31" s="42">
        <v>2000</v>
      </c>
      <c r="D31" s="47">
        <f t="shared" si="1"/>
        <v>0</v>
      </c>
      <c r="E31" s="25">
        <v>2000</v>
      </c>
      <c r="F31" s="39">
        <f>E31/C31*100</f>
        <v>100</v>
      </c>
    </row>
    <row r="32" spans="1:6" s="51" customFormat="1" ht="119.25" customHeight="1">
      <c r="A32" s="41" t="s">
        <v>6</v>
      </c>
      <c r="B32" s="80" t="s">
        <v>86</v>
      </c>
      <c r="C32" s="42">
        <v>150311.2</v>
      </c>
      <c r="D32" s="47">
        <f t="shared" si="1"/>
        <v>0</v>
      </c>
      <c r="E32" s="25">
        <v>150311.2</v>
      </c>
      <c r="F32" s="39">
        <f>E32/C32*100</f>
        <v>100</v>
      </c>
    </row>
    <row r="33" spans="1:6" s="9" customFormat="1" ht="19.5">
      <c r="A33" s="63" t="s">
        <v>7</v>
      </c>
      <c r="B33" s="14" t="s">
        <v>75</v>
      </c>
      <c r="C33" s="43">
        <v>22379401.8</v>
      </c>
      <c r="D33" s="46">
        <f t="shared" si="1"/>
        <v>947914.5999999978</v>
      </c>
      <c r="E33" s="19">
        <v>23327316.4</v>
      </c>
      <c r="F33" s="48">
        <f>E33/C33*100</f>
        <v>104.23565655807654</v>
      </c>
    </row>
    <row r="34" spans="1:6" s="51" customFormat="1" ht="56.25">
      <c r="A34" s="41" t="s">
        <v>8</v>
      </c>
      <c r="B34" s="15" t="s">
        <v>76</v>
      </c>
      <c r="C34" s="43"/>
      <c r="D34" s="47">
        <f t="shared" si="1"/>
        <v>2310.2</v>
      </c>
      <c r="E34" s="25">
        <v>2310.2</v>
      </c>
      <c r="F34" s="39"/>
    </row>
    <row r="35" spans="1:6" s="51" customFormat="1" ht="56.25">
      <c r="A35" s="41" t="s">
        <v>9</v>
      </c>
      <c r="B35" s="15" t="s">
        <v>77</v>
      </c>
      <c r="C35" s="42">
        <v>80000</v>
      </c>
      <c r="D35" s="47">
        <f t="shared" si="1"/>
        <v>30356.5</v>
      </c>
      <c r="E35" s="25">
        <v>110356.5</v>
      </c>
      <c r="F35" s="39">
        <f>E35/C35*100</f>
        <v>137.945625</v>
      </c>
    </row>
    <row r="36" spans="1:6" s="51" customFormat="1" ht="78.75" customHeight="1">
      <c r="A36" s="41" t="s">
        <v>10</v>
      </c>
      <c r="B36" s="49" t="s">
        <v>78</v>
      </c>
      <c r="C36" s="42">
        <v>22299401.8</v>
      </c>
      <c r="D36" s="47">
        <f t="shared" si="1"/>
        <v>17631.800000000745</v>
      </c>
      <c r="E36" s="25">
        <v>22317033.6</v>
      </c>
      <c r="F36" s="39">
        <f>E36/C36*100</f>
        <v>100.0790684887341</v>
      </c>
    </row>
    <row r="37" spans="1:6" s="51" customFormat="1" ht="59.25" customHeight="1">
      <c r="A37" s="41" t="s">
        <v>11</v>
      </c>
      <c r="B37" s="49" t="s">
        <v>87</v>
      </c>
      <c r="C37" s="44"/>
      <c r="D37" s="47">
        <f t="shared" si="1"/>
        <v>304877.4</v>
      </c>
      <c r="E37" s="25">
        <v>304877.4</v>
      </c>
      <c r="F37" s="39"/>
    </row>
    <row r="38" spans="1:6" s="51" customFormat="1" ht="119.25" customHeight="1">
      <c r="A38" s="41" t="s">
        <v>27</v>
      </c>
      <c r="B38" s="49" t="s">
        <v>79</v>
      </c>
      <c r="C38" s="44"/>
      <c r="D38" s="47">
        <f t="shared" si="1"/>
        <v>9816.7</v>
      </c>
      <c r="E38" s="25">
        <v>9816.7</v>
      </c>
      <c r="F38" s="39"/>
    </row>
    <row r="39" spans="1:6" s="51" customFormat="1" ht="127.5" customHeight="1">
      <c r="A39" s="41" t="s">
        <v>28</v>
      </c>
      <c r="B39" s="15" t="s">
        <v>88</v>
      </c>
      <c r="C39" s="44"/>
      <c r="D39" s="47">
        <f t="shared" si="1"/>
        <v>582922</v>
      </c>
      <c r="E39" s="25">
        <v>582922</v>
      </c>
      <c r="F39" s="39"/>
    </row>
    <row r="40" spans="1:6" ht="18.75">
      <c r="A40" s="50"/>
      <c r="B40" s="51"/>
      <c r="C40" s="52"/>
      <c r="D40" s="52"/>
      <c r="E40" s="51"/>
      <c r="F40" s="60"/>
    </row>
    <row r="41" ht="15.75">
      <c r="E41"/>
    </row>
    <row r="42" spans="3:5" ht="18.75">
      <c r="C42" s="6"/>
      <c r="D42" s="6"/>
      <c r="E42"/>
    </row>
    <row r="43" spans="2:5" ht="15.75">
      <c r="B43" s="1"/>
      <c r="E43"/>
    </row>
    <row r="44" ht="15.75">
      <c r="E44"/>
    </row>
    <row r="45" spans="2:5" ht="15.75">
      <c r="B45" s="3"/>
      <c r="E45"/>
    </row>
    <row r="46" spans="1:7" s="1" customFormat="1" ht="15.75">
      <c r="A46" s="7"/>
      <c r="B46" s="3"/>
      <c r="F46" s="9"/>
      <c r="G46"/>
    </row>
    <row r="47" spans="1:7" s="1" customFormat="1" ht="15.75">
      <c r="A47" s="7"/>
      <c r="B47" s="3"/>
      <c r="F47" s="9"/>
      <c r="G47"/>
    </row>
    <row r="48" spans="1:7" s="1" customFormat="1" ht="15.75">
      <c r="A48" s="7"/>
      <c r="B48" s="2"/>
      <c r="F48" s="9"/>
      <c r="G48"/>
    </row>
    <row r="49" ht="15.75">
      <c r="B49" s="2"/>
    </row>
    <row r="50" ht="18.75">
      <c r="B50" s="5"/>
    </row>
  </sheetData>
  <sheetProtection/>
  <mergeCells count="2">
    <mergeCell ref="D1:F1"/>
    <mergeCell ref="A3:F3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3">
      <selection activeCell="K10" sqref="K10"/>
    </sheetView>
  </sheetViews>
  <sheetFormatPr defaultColWidth="9.00390625" defaultRowHeight="12.75"/>
  <cols>
    <col min="1" max="2" width="23.875" style="0" customWidth="1"/>
    <col min="3" max="3" width="14.75390625" style="0" customWidth="1"/>
    <col min="4" max="4" width="24.00390625" style="0" customWidth="1"/>
  </cols>
  <sheetData>
    <row r="3" ht="15">
      <c r="A3" s="33" t="s">
        <v>33</v>
      </c>
    </row>
    <row r="4" ht="15">
      <c r="A4" s="33" t="s">
        <v>34</v>
      </c>
    </row>
    <row r="5" ht="15">
      <c r="A5" s="33" t="s">
        <v>35</v>
      </c>
    </row>
    <row r="6" ht="15">
      <c r="A6" s="33" t="s">
        <v>36</v>
      </c>
    </row>
    <row r="7" ht="15.75" thickBot="1">
      <c r="A7" s="34"/>
    </row>
    <row r="8" spans="1:4" ht="15.75" thickBot="1">
      <c r="A8" s="84" t="s">
        <v>37</v>
      </c>
      <c r="B8" s="84" t="s">
        <v>38</v>
      </c>
      <c r="C8" s="86" t="s">
        <v>39</v>
      </c>
      <c r="D8" s="87"/>
    </row>
    <row r="9" spans="1:4" ht="15.75" thickBot="1">
      <c r="A9" s="85"/>
      <c r="B9" s="85"/>
      <c r="C9" s="35" t="s">
        <v>40</v>
      </c>
      <c r="D9" s="35" t="s">
        <v>41</v>
      </c>
    </row>
    <row r="10" spans="1:4" ht="30.75" thickBot="1">
      <c r="A10" s="36" t="s">
        <v>42</v>
      </c>
      <c r="B10" s="37" t="s">
        <v>14</v>
      </c>
      <c r="C10" s="35">
        <v>80000</v>
      </c>
      <c r="D10" s="35">
        <v>80000</v>
      </c>
    </row>
    <row r="11" spans="1:4" ht="30.75" thickBot="1">
      <c r="A11" s="36" t="s">
        <v>43</v>
      </c>
      <c r="B11" s="37" t="s">
        <v>44</v>
      </c>
      <c r="C11" s="35">
        <v>80000</v>
      </c>
      <c r="D11" s="35">
        <v>80000</v>
      </c>
    </row>
    <row r="12" spans="1:4" ht="195.75" thickBot="1">
      <c r="A12" s="36" t="s">
        <v>45</v>
      </c>
      <c r="B12" s="37" t="s">
        <v>46</v>
      </c>
      <c r="C12" s="35">
        <v>80000</v>
      </c>
      <c r="D12" s="35">
        <v>80000</v>
      </c>
    </row>
    <row r="13" spans="1:4" ht="30.75" thickBot="1">
      <c r="A13" s="36" t="s">
        <v>47</v>
      </c>
      <c r="B13" s="37" t="s">
        <v>12</v>
      </c>
      <c r="C13" s="35">
        <v>23510564.8</v>
      </c>
      <c r="D13" s="35">
        <v>24836855.4</v>
      </c>
    </row>
    <row r="14" spans="1:4" ht="75.75" thickBot="1">
      <c r="A14" s="36" t="s">
        <v>48</v>
      </c>
      <c r="B14" s="37" t="s">
        <v>49</v>
      </c>
      <c r="C14" s="35">
        <v>23510564.8</v>
      </c>
      <c r="D14" s="35">
        <v>24836855.4</v>
      </c>
    </row>
    <row r="15" spans="1:4" ht="90.75" thickBot="1">
      <c r="A15" s="36" t="s">
        <v>50</v>
      </c>
      <c r="B15" s="37" t="s">
        <v>51</v>
      </c>
      <c r="C15" s="35">
        <v>23510564.8</v>
      </c>
      <c r="D15" s="35">
        <v>24836855.4</v>
      </c>
    </row>
    <row r="16" spans="1:4" ht="195.75" thickBot="1">
      <c r="A16" s="36" t="s">
        <v>52</v>
      </c>
      <c r="B16" s="37" t="s">
        <v>53</v>
      </c>
      <c r="C16" s="35">
        <v>22968214.8</v>
      </c>
      <c r="D16" s="35">
        <v>24264135.4</v>
      </c>
    </row>
    <row r="17" spans="1:4" ht="90.75" thickBot="1">
      <c r="A17" s="36" t="s">
        <v>54</v>
      </c>
      <c r="B17" s="37" t="s">
        <v>55</v>
      </c>
      <c r="C17" s="35">
        <v>542350</v>
      </c>
      <c r="D17" s="35">
        <v>572720</v>
      </c>
    </row>
    <row r="18" spans="1:4" ht="120.75" thickBot="1">
      <c r="A18" s="36" t="s">
        <v>56</v>
      </c>
      <c r="B18" s="37" t="s">
        <v>57</v>
      </c>
      <c r="C18" s="35">
        <v>542350</v>
      </c>
      <c r="D18" s="35">
        <v>572720</v>
      </c>
    </row>
    <row r="19" spans="1:4" ht="15.75" thickBot="1">
      <c r="A19" s="38"/>
      <c r="B19" s="37" t="s">
        <v>58</v>
      </c>
      <c r="C19" s="35">
        <v>23590564.8</v>
      </c>
      <c r="D19" s="35">
        <v>24916855.4</v>
      </c>
    </row>
    <row r="20" ht="15">
      <c r="A20" s="34"/>
    </row>
    <row r="21" ht="15">
      <c r="A21" s="34"/>
    </row>
    <row r="22" ht="15">
      <c r="A22" s="34"/>
    </row>
  </sheetData>
  <sheetProtection/>
  <mergeCells count="3">
    <mergeCell ref="A8:A9"/>
    <mergeCell ref="B8:B9"/>
    <mergeCell ref="C8:D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Зорина</dc:creator>
  <cp:keywords/>
  <dc:description/>
  <cp:lastModifiedBy>Губайдуллина Гульназ Марсилевна</cp:lastModifiedBy>
  <cp:lastPrinted>2021-06-07T11:01:05Z</cp:lastPrinted>
  <dcterms:created xsi:type="dcterms:W3CDTF">2011-08-04T13:21:41Z</dcterms:created>
  <dcterms:modified xsi:type="dcterms:W3CDTF">2021-06-08T06:51:05Z</dcterms:modified>
  <cp:category/>
  <cp:version/>
  <cp:contentType/>
  <cp:contentStatus/>
</cp:coreProperties>
</file>